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 tabRatio="223"/>
  </bookViews>
  <sheets>
    <sheet name="доходы " sheetId="4" r:id="rId1"/>
  </sheets>
  <definedNames>
    <definedName name="_xlnm.Print_Area" localSheetId="0">'доходы '!$A$2:$E$86</definedName>
  </definedNames>
  <calcPr calcId="124519"/>
</workbook>
</file>

<file path=xl/calcChain.xml><?xml version="1.0" encoding="utf-8"?>
<calcChain xmlns="http://schemas.openxmlformats.org/spreadsheetml/2006/main">
  <c r="D42" i="4"/>
  <c r="E47"/>
  <c r="E51"/>
  <c r="C42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65"/>
  <c r="E58"/>
  <c r="E59"/>
  <c r="E60"/>
  <c r="E61"/>
  <c r="E62"/>
  <c r="E63"/>
  <c r="E64"/>
  <c r="E57"/>
  <c r="E53"/>
  <c r="E55"/>
  <c r="E49"/>
  <c r="E50"/>
  <c r="E48"/>
  <c r="E43"/>
  <c r="E26"/>
  <c r="E25"/>
  <c r="E23"/>
  <c r="E20"/>
  <c r="E18"/>
  <c r="D56"/>
  <c r="D54"/>
  <c r="D19"/>
  <c r="C56"/>
  <c r="C54"/>
  <c r="C19"/>
  <c r="D21"/>
  <c r="C16"/>
  <c r="D16"/>
  <c r="C21"/>
  <c r="E38"/>
  <c r="D34"/>
  <c r="D31" s="1"/>
  <c r="D30" s="1"/>
  <c r="D36"/>
  <c r="D40"/>
  <c r="C34"/>
  <c r="C31" s="1"/>
  <c r="C30" s="1"/>
  <c r="C36"/>
  <c r="D38"/>
  <c r="D14" l="1"/>
  <c r="E19"/>
  <c r="E54"/>
  <c r="E42"/>
  <c r="E21"/>
  <c r="E16"/>
  <c r="E56"/>
  <c r="D52"/>
  <c r="C52"/>
  <c r="C14"/>
  <c r="D29"/>
  <c r="E52" l="1"/>
  <c r="D86"/>
  <c r="C86"/>
  <c r="E86" l="1"/>
</calcChain>
</file>

<file path=xl/sharedStrings.xml><?xml version="1.0" encoding="utf-8"?>
<sst xmlns="http://schemas.openxmlformats.org/spreadsheetml/2006/main" count="143" uniqueCount="134">
  <si>
    <t>НАЛОГИ НА СОВОКУПНЫЙ ДОХОД</t>
  </si>
  <si>
    <t>НАЛОГИ НА ИМУЩЕСТВО</t>
  </si>
  <si>
    <t>Земельный налог</t>
  </si>
  <si>
    <t>Единый сельскохозяйственный налог</t>
  </si>
  <si>
    <t>ДОХОДЫ ОТ ИСПОЛЬЗОВАНИЯ ИМУЩЕСТВА, НАХОДЯЩЕГОСЯ В ГОСУДАРСТВЕННОЙ  И МУНИЦИПАЛЬНОЙ СОБСТВЕННОСТИ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</si>
  <si>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</si>
  <si>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</si>
  <si>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</si>
  <si>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</si>
  <si>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</si>
  <si>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</si>
  <si>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1 05 03000 01 0000 110</t>
  </si>
  <si>
    <t>1 11 05030 00 0000 120</t>
  </si>
  <si>
    <t>1 01 00000 00 0000 000</t>
  </si>
  <si>
    <t>1 00 00000 00 0000 000</t>
  </si>
  <si>
    <t>1 06 00000 00 0000 000</t>
  </si>
  <si>
    <t>1 05 00000 00 0000 000</t>
  </si>
  <si>
    <t>1 11 05000 00 0000 120</t>
  </si>
  <si>
    <t xml:space="preserve">Налог на доходы физических лиц </t>
  </si>
  <si>
    <t>111 00000 00 0000 000</t>
  </si>
  <si>
    <t>ДОХОДЫ ОТ ПРЕДПРИНИМАТЕЛЬСКОЙ И ИНОЙ ПРИНОСЯЩЕЙ ДОХОД ДЕЯТЕЛЬНОСТИ</t>
  </si>
  <si>
    <t>1 01 02021 01 1000 110</t>
  </si>
  <si>
    <t>113 00000 00 0000 000</t>
  </si>
  <si>
    <t>ДОХОДЫ ОТ ОКАЗАНИЯ ПЛАТНЫХ УСЛУГ И КОМПЕНСАЦИИ ЗАТРАТ ГОСУДАРСТВА</t>
  </si>
  <si>
    <t>1 06 06000 00 0000 110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</si>
  <si>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</si>
  <si>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</si>
  <si>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</si>
  <si>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</si>
  <si>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</si>
  <si>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</si>
  <si>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</si>
  <si>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</si>
  <si>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</si>
  <si>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</si>
  <si>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</si>
  <si>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</si>
  <si>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</si>
  <si>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</si>
  <si>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</si>
  <si>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</si>
  <si>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</si>
  <si>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</si>
  <si>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</si>
  <si>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</si>
  <si>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</si>
  <si>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</si>
  <si>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</si>
  <si>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</si>
  <si>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</si>
  <si>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>2 00 00000 00 0000 000</t>
  </si>
  <si>
    <t>2 02 00000 00 0000 000</t>
  </si>
  <si>
    <t>2 02 04000 00 0000 151</t>
  </si>
  <si>
    <t>%</t>
  </si>
  <si>
    <t>1 06 01000 00 0000 110</t>
  </si>
  <si>
    <t>Налог на имущество физических лиц</t>
  </si>
  <si>
    <t>НАЛОГИ НА ПРИБЫЛЬ, ДОХОДЫ</t>
  </si>
  <si>
    <t xml:space="preserve">Безвозмездные поступления </t>
  </si>
  <si>
    <t>1 14 00000 00 0000 000</t>
  </si>
  <si>
    <t>ДОХОДЫ ОТ ПРОДАЖИ МАТЕРИАЛЬНЫХ И НЕМАТЕРИАЛЬНЫХ АКТИВОВ</t>
  </si>
  <si>
    <t>2 02 03000 00 0000 151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</si>
  <si>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</si>
  <si>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</si>
  <si>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1 06 06023 10 0000 110</t>
  </si>
  <si>
    <t>2 02 09054 10 0000 151</t>
  </si>
  <si>
    <t xml:space="preserve">Прочие безвозмездные поступления в бюджеты поселений от бюджетов муниципальных районов  </t>
  </si>
  <si>
    <t>НАЛОГОВЫЕ И НЕНАЛОГОВЫЕ ДОХОДЫ</t>
  </si>
  <si>
    <t>2 02 03015 10 0000 151</t>
  </si>
  <si>
    <t>2 02 04014 10 0000 151</t>
  </si>
  <si>
    <t>Межбюджетные трансферты, передаваемые бюджетам поселений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</si>
  <si>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Утверждено Решением Совета депутатов </t>
  </si>
  <si>
    <t>1 11 05025 10 0000 120</t>
  </si>
  <si>
    <t>1 11 05035 10 0000 120</t>
  </si>
  <si>
    <t>1 11 09045 10 0000 120</t>
  </si>
  <si>
    <t>1 13 03050 10 000 130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</si>
  <si>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</si>
  <si>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1 17 05050 10 0000 180</t>
  </si>
  <si>
    <t>Прочие неналоговые доходы бюджетов поселений</t>
  </si>
  <si>
    <t>Неналоговые доходы</t>
  </si>
  <si>
    <t>1 14 06014 10 0000 430</t>
  </si>
  <si>
    <t>2 07 00000 00 0000 151</t>
  </si>
  <si>
    <t>(тыс.руб.)</t>
  </si>
  <si>
    <t>Приложение 1</t>
  </si>
  <si>
    <t>106 01030 10 0000 110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</si>
  <si>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</si>
  <si>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Прочие доходы от использования имущества и прав, находящихся в государственной и муниципальной собствености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</si>
  <si>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111 09000 00 0000 120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</si>
  <si>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казеных)</t>
  </si>
  <si>
    <t>111 05010 10 0000 120</t>
  </si>
  <si>
    <t xml:space="preserve">Доходы, получаемые в виде арендной платы за земельные участки, государственая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  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</si>
  <si>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</si>
  <si>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</si>
  <si>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</si>
  <si>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</si>
  <si>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106 06 020 00 0000 110</t>
  </si>
  <si>
    <t>Земельный налог, взимаемый по ставкам, устаноленным в соответствии с подпунктом 2 пункта 1 статьи 394 Налогового кодекса Российской Федерации</t>
  </si>
  <si>
    <t>Прочие доходы от оказания платных услуг получателями средств бюджетов поселений и компенсации затрат бюджетов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</si>
  <si>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</si>
  <si>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Дотации бюджетам субъектов Российской Федерации и муниципальных образований</t>
  </si>
  <si>
    <t>202 09000 00 0000151</t>
  </si>
  <si>
    <t>Прочие безвозмездные поступления от других бюджетов бюджетной системы</t>
  </si>
  <si>
    <t>202 09050 00 0000 151</t>
  </si>
  <si>
    <t>Прочие безвозмездные поступления от бюджетов муниципальных районов</t>
  </si>
  <si>
    <t>Акцизы</t>
  </si>
  <si>
    <t>Субсидия на уплату налога на имущество</t>
  </si>
  <si>
    <t xml:space="preserve">Налог на доходы физических лиц с доходов, источником которых является налоговый агент ,за исключением доходов ,в отношении которых исчисление и уплата налога осуществляется в соответствии со статьями 227,227.1 и 228 Налогового кодекса Российской Федерации </t>
  </si>
  <si>
    <t>106 06033 10 0000 110</t>
  </si>
  <si>
    <t xml:space="preserve">Земельный налог с организаций ,обладающих земельным участком ,расположенным в границах сельских поселений  </t>
  </si>
  <si>
    <t>1 06 06043 10 0000 110</t>
  </si>
  <si>
    <t>Земельный налог с физических лиц ,обладающих земельным участком ,расположенным в границах  сельских  поселений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</si>
  <si>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</si>
  <si>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</si>
  <si>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использования имущества находящегося в государственной собственности и муниципальной собственности</t>
  </si>
  <si>
    <t>Субвенции бюджетам 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</si>
  <si>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 поселений на выравнивание бюджетной обеспеченности</t>
  </si>
  <si>
    <t xml:space="preserve">Прочие безвозмездные поступления в бюджеты  сельских поселений от бюджетов муниципальных районов  </t>
  </si>
  <si>
    <t>1 17 00000 00 0000 000</t>
  </si>
  <si>
    <t>ПРОЧИЕ НЕНАЛОГОВЫЕ ДОХОДЫ</t>
  </si>
  <si>
    <t xml:space="preserve">Прочие неналоговые доходы бюджетов поселений </t>
  </si>
  <si>
    <t>нн</t>
  </si>
  <si>
    <t>2 02 11000 00 0000 151</t>
  </si>
  <si>
    <t>2 02 15001 10 0000 151</t>
  </si>
  <si>
    <t>2 02 40014 10 0000 151</t>
  </si>
  <si>
    <t xml:space="preserve">Прочие неналоговые поступления </t>
  </si>
  <si>
    <t>Средства самообложения граждан, зачисляемые в бюджеты сельских поселений</t>
  </si>
  <si>
    <t>Исполнение доходной части бюджета МО-СП "Дунда-Киретское"</t>
  </si>
  <si>
    <t>"Об исполении бюджета МО-СП "Дунда-Киретское"</t>
  </si>
  <si>
    <t>Бюджет МО-СП "Дунда-Киретское"</t>
  </si>
  <si>
    <t>Доходы от сдачи в аренду имущества, находящихся в оперативном управлении органов управления сельских поселений</t>
  </si>
  <si>
    <t>1 17 11714 10 0000 150</t>
  </si>
  <si>
    <t>1 14 06025 10 0000 430</t>
  </si>
  <si>
    <t>Продажа земли</t>
  </si>
  <si>
    <r>
      <t xml:space="preserve">                       </t>
    </r>
    <r>
      <rPr>
        <b/>
        <sz val="14"/>
        <rFont val="Times New Roman"/>
        <family val="1"/>
        <charset val="204"/>
      </rPr>
      <t xml:space="preserve"> на 01.10.2021.</t>
    </r>
  </si>
  <si>
    <t>Исполнение 01.10.2021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</si>
</sst>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0"/>
    <numFmt numFmtId="166" formatCode="0.00000"/>
    <numFmt numFmtId="167" formatCode="0.000"/>
  </numFmts>
  <fonts count="32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9"/>
      <name val="Arial"/>
    </font>
    <font>
      <b/>
      <sz val="10"/>
      <name val="Arial"/>
    </font>
    <font>
      <sz val="12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Arial"/>
    </font>
    <font>
      <b/>
      <sz val="16"/>
      <name val="Times New Roman"/>
      <family val="1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6">
    <xf numFmtId="0" fontId="2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4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 wrapText="1" shrinkToFi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center" vertical="top"/>
    </xf>
    <xf numFmtId="0" fontId="19" fillId="0" borderId="2" xfId="0" applyNumberFormat="1" applyFont="1" applyFill="1" applyBorder="1" applyAlignment="1" applyProtection="1">
      <alignment horizontal="left" vertical="top" wrapText="1"/>
    </xf>
    <xf numFmtId="164" fontId="22" fillId="0" borderId="0" xfId="0" applyNumberFormat="1" applyFont="1" applyFill="1" applyBorder="1" applyAlignment="1" applyProtection="1">
      <alignment vertical="top"/>
    </xf>
    <xf numFmtId="164" fontId="23" fillId="0" borderId="1" xfId="0" applyNumberFormat="1" applyFont="1" applyFill="1" applyBorder="1" applyAlignment="1" applyProtection="1">
      <alignment vertical="top"/>
    </xf>
    <xf numFmtId="164" fontId="24" fillId="0" borderId="1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horizontal="right" vertical="top"/>
    </xf>
    <xf numFmtId="164" fontId="25" fillId="0" borderId="1" xfId="0" applyNumberFormat="1" applyFont="1" applyFill="1" applyBorder="1" applyAlignment="1" applyProtection="1">
      <alignment vertical="top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17" fillId="0" borderId="0" xfId="0" applyNumberFormat="1" applyFont="1" applyFill="1" applyBorder="1" applyAlignment="1" applyProtection="1">
      <alignment vertical="top"/>
    </xf>
    <xf numFmtId="0" fontId="17" fillId="0" borderId="3" xfId="0" applyNumberFormat="1" applyFont="1" applyFill="1" applyBorder="1" applyAlignment="1" applyProtection="1">
      <alignment horizontal="left" vertical="top" wrapText="1"/>
    </xf>
    <xf numFmtId="0" fontId="19" fillId="0" borderId="3" xfId="0" applyNumberFormat="1" applyFont="1" applyFill="1" applyBorder="1" applyAlignment="1" applyProtection="1">
      <alignment horizontal="left" vertical="top" wrapText="1"/>
    </xf>
    <xf numFmtId="164" fontId="23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0" fontId="17" fillId="0" borderId="2" xfId="0" applyNumberFormat="1" applyFont="1" applyFill="1" applyBorder="1" applyAlignment="1" applyProtection="1">
      <alignment horizontal="center" vertical="top"/>
    </xf>
    <xf numFmtId="164" fontId="28" fillId="0" borderId="1" xfId="0" applyNumberFormat="1" applyFont="1" applyFill="1" applyBorder="1" applyAlignment="1" applyProtection="1">
      <alignment vertical="top"/>
    </xf>
    <xf numFmtId="165" fontId="24" fillId="0" borderId="1" xfId="0" applyNumberFormat="1" applyFont="1" applyFill="1" applyBorder="1" applyAlignment="1" applyProtection="1">
      <alignment vertical="top"/>
    </xf>
    <xf numFmtId="166" fontId="23" fillId="0" borderId="1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vertical="top"/>
    </xf>
    <xf numFmtId="166" fontId="24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165" fontId="23" fillId="0" borderId="1" xfId="0" applyNumberFormat="1" applyFont="1" applyFill="1" applyBorder="1" applyAlignment="1" applyProtection="1">
      <alignment vertical="top"/>
    </xf>
    <xf numFmtId="166" fontId="28" fillId="0" borderId="1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vertical="top"/>
    </xf>
    <xf numFmtId="164" fontId="20" fillId="0" borderId="2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30" fillId="0" borderId="0" xfId="0" applyNumberFormat="1" applyFont="1" applyFill="1" applyBorder="1" applyAlignment="1" applyProtection="1">
      <alignment vertical="top"/>
    </xf>
    <xf numFmtId="167" fontId="23" fillId="0" borderId="1" xfId="0" applyNumberFormat="1" applyFont="1" applyFill="1" applyBorder="1" applyAlignment="1" applyProtection="1">
      <alignment vertical="top"/>
    </xf>
    <xf numFmtId="167" fontId="24" fillId="0" borderId="1" xfId="0" applyNumberFormat="1" applyFont="1" applyFill="1" applyBorder="1" applyAlignment="1" applyProtection="1">
      <alignment vertical="top"/>
    </xf>
    <xf numFmtId="166" fontId="20" fillId="0" borderId="1" xfId="0" applyNumberFormat="1" applyFont="1" applyFill="1" applyBorder="1" applyAlignment="1" applyProtection="1">
      <alignment horizontal="center" vertical="top" wrapText="1"/>
    </xf>
    <xf numFmtId="167" fontId="28" fillId="0" borderId="1" xfId="0" applyNumberFormat="1" applyFont="1" applyFill="1" applyBorder="1" applyAlignment="1" applyProtection="1">
      <alignment vertical="top"/>
    </xf>
    <xf numFmtId="3" fontId="21" fillId="0" borderId="1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right" vertical="top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vertical="top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right" vertical="top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topLeftCell="A26" zoomScale="85" zoomScaleNormal="85" zoomScaleSheetLayoutView="50" workbookViewId="0">
      <selection activeCell="E65" sqref="E65"/>
    </sheetView>
  </sheetViews>
  <sheetFormatPr defaultRowHeight="12.75"/>
  <cols>
    <col min="1" max="1" width="28.7109375" style="2" customWidth="1"/>
    <col min="2" max="2" width="109.42578125" style="2" customWidth="1"/>
    <col min="3" max="3" width="17.7109375" style="2" customWidth="1"/>
    <col min="4" max="4" width="19.140625" style="2" customWidth="1"/>
    <col min="5" max="5" width="14.42578125" style="2" customWidth="1"/>
    <col min="6" max="16384" width="9.140625" style="2"/>
  </cols>
  <sheetData>
    <row r="1" spans="1:8" ht="38.25" customHeight="1"/>
    <row r="2" spans="1:8" ht="21.75" customHeight="1">
      <c r="B2" s="15"/>
      <c r="C2" s="73"/>
      <c r="D2" s="73"/>
      <c r="E2" s="73"/>
    </row>
    <row r="3" spans="1:8" ht="17.25" customHeight="1">
      <c r="A3" s="23"/>
      <c r="B3" s="45" t="s">
        <v>125</v>
      </c>
      <c r="D3" s="74" t="s">
        <v>82</v>
      </c>
      <c r="E3" s="74"/>
    </row>
    <row r="4" spans="1:8" ht="23.25" customHeight="1">
      <c r="A4" s="23"/>
      <c r="B4" s="60" t="s">
        <v>132</v>
      </c>
      <c r="C4" s="82"/>
      <c r="D4" s="82"/>
      <c r="E4" s="82"/>
    </row>
    <row r="5" spans="1:8" ht="17.25" customHeight="1">
      <c r="A5" s="23"/>
      <c r="B5" s="23"/>
    </row>
    <row r="6" spans="1:8" ht="17.25" customHeight="1">
      <c r="A6" s="23"/>
      <c r="B6" s="23"/>
      <c r="C6" s="74" t="s">
        <v>126</v>
      </c>
      <c r="D6" s="74"/>
      <c r="E6" s="74"/>
    </row>
    <row r="7" spans="1:8" ht="17.25" customHeight="1">
      <c r="A7" s="23"/>
      <c r="B7" s="23"/>
      <c r="C7" s="49"/>
      <c r="D7" s="49"/>
      <c r="E7" s="57"/>
    </row>
    <row r="8" spans="1:8" ht="18" customHeight="1">
      <c r="A8" s="24"/>
      <c r="B8" s="23"/>
      <c r="D8" s="16"/>
      <c r="E8" s="42" t="s">
        <v>81</v>
      </c>
    </row>
    <row r="9" spans="1:8" ht="33.75" customHeight="1">
      <c r="A9" s="70" t="s">
        <v>6</v>
      </c>
      <c r="B9" s="70" t="s">
        <v>7</v>
      </c>
      <c r="C9" s="75" t="s">
        <v>127</v>
      </c>
      <c r="D9" s="76"/>
      <c r="E9" s="77"/>
    </row>
    <row r="10" spans="1:8" ht="78.75" customHeight="1">
      <c r="A10" s="71"/>
      <c r="B10" s="71"/>
      <c r="C10" s="78" t="s">
        <v>70</v>
      </c>
      <c r="D10" s="80" t="s">
        <v>133</v>
      </c>
      <c r="E10" s="83" t="s">
        <v>53</v>
      </c>
      <c r="H10" s="55" t="s">
        <v>119</v>
      </c>
    </row>
    <row r="11" spans="1:8" ht="24" customHeight="1">
      <c r="A11" s="71"/>
      <c r="B11" s="71"/>
      <c r="C11" s="79"/>
      <c r="D11" s="81"/>
      <c r="E11" s="84"/>
    </row>
    <row r="12" spans="1:8" ht="13.5" customHeight="1">
      <c r="A12" s="72"/>
      <c r="B12" s="72"/>
      <c r="C12" s="79"/>
      <c r="D12" s="78"/>
      <c r="E12" s="85"/>
    </row>
    <row r="13" spans="1:8" ht="15.75" hidden="1" customHeight="1">
      <c r="A13" s="25">
        <v>1</v>
      </c>
      <c r="B13" s="25">
        <v>2</v>
      </c>
      <c r="C13" s="7">
        <v>7</v>
      </c>
      <c r="D13" s="11">
        <v>8</v>
      </c>
      <c r="E13" s="11">
        <v>9</v>
      </c>
    </row>
    <row r="14" spans="1:8" ht="20.25" customHeight="1">
      <c r="A14" s="28" t="s">
        <v>14</v>
      </c>
      <c r="B14" s="29" t="s">
        <v>66</v>
      </c>
      <c r="C14" s="53">
        <f>C16+C19+C21+C42+C47</f>
        <v>538.72847000000002</v>
      </c>
      <c r="D14" s="53">
        <f>D16+D19+D21+D42+D47+D46</f>
        <v>377.93783300000001</v>
      </c>
      <c r="E14" s="40">
        <v>3.8</v>
      </c>
    </row>
    <row r="15" spans="1:8" ht="21.75" hidden="1" customHeight="1">
      <c r="A15" s="28"/>
      <c r="B15" s="29" t="s">
        <v>103</v>
      </c>
      <c r="C15" s="40"/>
      <c r="D15" s="40"/>
      <c r="E15" s="40"/>
    </row>
    <row r="16" spans="1:8" ht="22.5" customHeight="1">
      <c r="A16" s="28" t="s">
        <v>13</v>
      </c>
      <c r="B16" s="29" t="s">
        <v>56</v>
      </c>
      <c r="C16" s="58">
        <f>C18</f>
        <v>23</v>
      </c>
      <c r="D16" s="59">
        <f>D18</f>
        <v>20.63653</v>
      </c>
      <c r="E16" s="40">
        <f>D16/C16*100</f>
        <v>89.724043478260867</v>
      </c>
    </row>
    <row r="17" spans="1:5" ht="24" hidden="1" customHeight="1">
      <c r="A17" s="26" t="s">
        <v>10</v>
      </c>
      <c r="B17" s="33" t="s">
        <v>18</v>
      </c>
      <c r="C17" s="41">
        <v>22.4</v>
      </c>
      <c r="D17" s="41"/>
      <c r="E17" s="40"/>
    </row>
    <row r="18" spans="1:5" ht="81" customHeight="1">
      <c r="A18" s="26" t="s">
        <v>21</v>
      </c>
      <c r="B18" s="33" t="s">
        <v>105</v>
      </c>
      <c r="C18" s="52">
        <v>23</v>
      </c>
      <c r="D18" s="56">
        <v>20.63653</v>
      </c>
      <c r="E18" s="40">
        <f>D18/C18*100</f>
        <v>89.724043478260867</v>
      </c>
    </row>
    <row r="19" spans="1:5" ht="21.75" customHeight="1">
      <c r="A19" s="28" t="s">
        <v>16</v>
      </c>
      <c r="B19" s="29" t="s">
        <v>0</v>
      </c>
      <c r="C19" s="59">
        <f>C20</f>
        <v>0</v>
      </c>
      <c r="D19" s="59">
        <f>D20</f>
        <v>1.73E-4</v>
      </c>
      <c r="E19" s="40" t="e">
        <f>D19/C19*100</f>
        <v>#DIV/0!</v>
      </c>
    </row>
    <row r="20" spans="1:5" ht="20.25" customHeight="1">
      <c r="A20" s="26" t="s">
        <v>11</v>
      </c>
      <c r="B20" s="32" t="s">
        <v>3</v>
      </c>
      <c r="C20" s="56">
        <v>0</v>
      </c>
      <c r="D20" s="56">
        <v>1.73E-4</v>
      </c>
      <c r="E20" s="40" t="e">
        <f>D20/C20*100</f>
        <v>#DIV/0!</v>
      </c>
    </row>
    <row r="21" spans="1:5" s="6" customFormat="1" ht="30" customHeight="1">
      <c r="A21" s="28" t="s">
        <v>15</v>
      </c>
      <c r="B21" s="29" t="s">
        <v>1</v>
      </c>
      <c r="C21" s="59">
        <f>C23+C25+C26</f>
        <v>400.52846999999997</v>
      </c>
      <c r="D21" s="59">
        <f>D23+D25+D26</f>
        <v>178.87312</v>
      </c>
      <c r="E21" s="40">
        <f>D21/C21*100</f>
        <v>44.659277279340472</v>
      </c>
    </row>
    <row r="22" spans="1:5" s="6" customFormat="1" ht="19.5" hidden="1" customHeight="1">
      <c r="A22" s="27" t="s">
        <v>54</v>
      </c>
      <c r="B22" s="34" t="s">
        <v>55</v>
      </c>
      <c r="C22" s="41"/>
      <c r="D22" s="41">
        <v>3</v>
      </c>
      <c r="E22" s="40"/>
    </row>
    <row r="23" spans="1:5" ht="43.5" customHeight="1">
      <c r="A23" s="26" t="s">
        <v>83</v>
      </c>
      <c r="B23" s="32" t="s">
        <v>84</v>
      </c>
      <c r="C23" s="56">
        <v>25</v>
      </c>
      <c r="D23" s="56">
        <v>-2.5000399999999998</v>
      </c>
      <c r="E23" s="40">
        <f>D23/C23*100</f>
        <v>-10.000159999999999</v>
      </c>
    </row>
    <row r="24" spans="1:5" ht="20.25" hidden="1">
      <c r="A24" s="26" t="s">
        <v>24</v>
      </c>
      <c r="B24" s="32" t="s">
        <v>2</v>
      </c>
      <c r="C24" s="51">
        <v>133.30000000000001</v>
      </c>
      <c r="D24" s="51">
        <v>32.299999999999997</v>
      </c>
      <c r="E24" s="40"/>
    </row>
    <row r="25" spans="1:5" ht="37.5">
      <c r="A25" s="26" t="s">
        <v>106</v>
      </c>
      <c r="B25" s="32" t="s">
        <v>107</v>
      </c>
      <c r="C25" s="56">
        <v>35.528469999999999</v>
      </c>
      <c r="D25" s="56">
        <v>60.422330000000002</v>
      </c>
      <c r="E25" s="40">
        <f>D25/C25*100</f>
        <v>170.06735724898934</v>
      </c>
    </row>
    <row r="26" spans="1:5" ht="57.75" customHeight="1">
      <c r="A26" s="26" t="s">
        <v>108</v>
      </c>
      <c r="B26" s="32" t="s">
        <v>109</v>
      </c>
      <c r="C26" s="56">
        <v>340</v>
      </c>
      <c r="D26" s="56">
        <v>120.95083</v>
      </c>
      <c r="E26" s="40">
        <f>D26/C26*100</f>
        <v>35.57377352941176</v>
      </c>
    </row>
    <row r="27" spans="1:5" ht="38.25" hidden="1" customHeight="1">
      <c r="A27" s="26" t="s">
        <v>94</v>
      </c>
      <c r="B27" s="32" t="s">
        <v>95</v>
      </c>
      <c r="C27" s="41"/>
      <c r="D27" s="41"/>
      <c r="E27" s="40"/>
    </row>
    <row r="28" spans="1:5" ht="63.75" hidden="1" customHeight="1">
      <c r="A28" s="26" t="s">
        <v>63</v>
      </c>
      <c r="B28" s="32" t="s">
        <v>93</v>
      </c>
      <c r="C28" s="41"/>
      <c r="D28" s="41"/>
      <c r="E28" s="40"/>
    </row>
    <row r="29" spans="1:5" ht="0.75" customHeight="1">
      <c r="A29" s="35"/>
      <c r="B29" s="44" t="s">
        <v>78</v>
      </c>
      <c r="C29" s="43">
        <v>0</v>
      </c>
      <c r="D29" s="43">
        <f>D30+D38+D40+D42</f>
        <v>128.4</v>
      </c>
      <c r="E29" s="40">
        <v>8</v>
      </c>
    </row>
    <row r="30" spans="1:5" ht="1.5" hidden="1" customHeight="1">
      <c r="A30" s="28" t="s">
        <v>19</v>
      </c>
      <c r="B30" s="29" t="s">
        <v>4</v>
      </c>
      <c r="C30" s="40">
        <f>C31+C36</f>
        <v>0</v>
      </c>
      <c r="D30" s="40">
        <f>D31+D36</f>
        <v>0</v>
      </c>
      <c r="E30" s="40"/>
    </row>
    <row r="31" spans="1:5" ht="3.75" hidden="1" customHeight="1">
      <c r="A31" s="26" t="s">
        <v>17</v>
      </c>
      <c r="B31" s="32" t="s">
        <v>87</v>
      </c>
      <c r="C31" s="41">
        <f>C32+C33+C34</f>
        <v>0</v>
      </c>
      <c r="D31" s="41">
        <f>D32+D33+D34</f>
        <v>0</v>
      </c>
      <c r="E31" s="40"/>
    </row>
    <row r="32" spans="1:5" ht="72.75" hidden="1" customHeight="1">
      <c r="A32" s="26" t="s">
        <v>88</v>
      </c>
      <c r="B32" s="32" t="s">
        <v>89</v>
      </c>
      <c r="C32" s="41"/>
      <c r="D32" s="41"/>
      <c r="E32" s="40"/>
    </row>
    <row r="33" spans="1:5" ht="55.5" hidden="1" customHeight="1">
      <c r="A33" s="27" t="s">
        <v>71</v>
      </c>
      <c r="B33" s="34" t="s">
        <v>90</v>
      </c>
      <c r="C33" s="41"/>
      <c r="D33" s="41"/>
      <c r="E33" s="40"/>
    </row>
    <row r="34" spans="1:5" ht="62.25" hidden="1" customHeight="1">
      <c r="A34" s="26" t="s">
        <v>12</v>
      </c>
      <c r="B34" s="32" t="s">
        <v>91</v>
      </c>
      <c r="C34" s="41">
        <f>C35</f>
        <v>0</v>
      </c>
      <c r="D34" s="41">
        <f>D35</f>
        <v>0</v>
      </c>
      <c r="E34" s="40"/>
    </row>
    <row r="35" spans="1:5" ht="42.75" hidden="1" customHeight="1">
      <c r="A35" s="26" t="s">
        <v>72</v>
      </c>
      <c r="B35" s="34" t="s">
        <v>92</v>
      </c>
      <c r="C35" s="41"/>
      <c r="D35" s="41"/>
      <c r="E35" s="40"/>
    </row>
    <row r="36" spans="1:5" ht="59.25" hidden="1" customHeight="1">
      <c r="A36" s="26" t="s">
        <v>86</v>
      </c>
      <c r="B36" s="38" t="s">
        <v>85</v>
      </c>
      <c r="C36" s="41">
        <f>C37</f>
        <v>0</v>
      </c>
      <c r="D36" s="41">
        <f>D37</f>
        <v>0</v>
      </c>
      <c r="E36" s="40"/>
    </row>
    <row r="37" spans="1:5" ht="59.25" hidden="1" customHeight="1">
      <c r="A37" s="26" t="s">
        <v>73</v>
      </c>
      <c r="B37" s="32" t="s">
        <v>75</v>
      </c>
      <c r="C37" s="41"/>
      <c r="D37" s="41"/>
      <c r="E37" s="40"/>
    </row>
    <row r="38" spans="1:5" ht="21" hidden="1" customHeight="1">
      <c r="A38" s="28" t="s">
        <v>22</v>
      </c>
      <c r="B38" s="29" t="s">
        <v>23</v>
      </c>
      <c r="C38" s="40"/>
      <c r="D38" s="40">
        <f>D39</f>
        <v>0</v>
      </c>
      <c r="E38" s="40">
        <f>-G55</f>
        <v>0</v>
      </c>
    </row>
    <row r="39" spans="1:5" ht="41.25" hidden="1" customHeight="1">
      <c r="A39" s="26" t="s">
        <v>74</v>
      </c>
      <c r="B39" s="32" t="s">
        <v>96</v>
      </c>
      <c r="C39" s="41"/>
      <c r="D39" s="41"/>
      <c r="E39" s="40"/>
    </row>
    <row r="40" spans="1:5" ht="22.5" hidden="1" customHeight="1">
      <c r="A40" s="35" t="s">
        <v>58</v>
      </c>
      <c r="B40" s="36" t="s">
        <v>59</v>
      </c>
      <c r="C40" s="40"/>
      <c r="D40" s="40">
        <f>D41</f>
        <v>0</v>
      </c>
      <c r="E40" s="40"/>
    </row>
    <row r="41" spans="1:5" ht="41.25" hidden="1" customHeight="1">
      <c r="A41" s="27" t="s">
        <v>79</v>
      </c>
      <c r="B41" s="34" t="s">
        <v>97</v>
      </c>
      <c r="C41" s="41"/>
      <c r="D41" s="41"/>
      <c r="E41" s="40"/>
    </row>
    <row r="42" spans="1:5" ht="51.75" customHeight="1">
      <c r="A42" s="28" t="s">
        <v>110</v>
      </c>
      <c r="B42" s="36" t="s">
        <v>112</v>
      </c>
      <c r="C42" s="59">
        <f>C43+C45</f>
        <v>72.7</v>
      </c>
      <c r="D42" s="59">
        <f>D43+D45</f>
        <v>128.4</v>
      </c>
      <c r="E42" s="40">
        <f>D42/C42*100</f>
        <v>176.61623108665751</v>
      </c>
    </row>
    <row r="43" spans="1:5" ht="66" customHeight="1">
      <c r="A43" s="27" t="s">
        <v>71</v>
      </c>
      <c r="B43" s="34" t="s">
        <v>111</v>
      </c>
      <c r="C43" s="56">
        <v>30</v>
      </c>
      <c r="D43" s="56">
        <v>85.7</v>
      </c>
      <c r="E43" s="40">
        <f>D43/C43*100</f>
        <v>285.66666666666669</v>
      </c>
    </row>
    <row r="44" spans="1:5" ht="19.5" hidden="1" customHeight="1">
      <c r="A44" s="26" t="s">
        <v>76</v>
      </c>
      <c r="B44" s="34" t="s">
        <v>77</v>
      </c>
      <c r="C44" s="41"/>
      <c r="D44" s="41"/>
      <c r="E44" s="40"/>
    </row>
    <row r="45" spans="1:5" ht="44.25" customHeight="1">
      <c r="A45" s="26" t="s">
        <v>72</v>
      </c>
      <c r="B45" s="34" t="s">
        <v>128</v>
      </c>
      <c r="C45" s="41">
        <v>42.7</v>
      </c>
      <c r="D45" s="52">
        <v>42.7</v>
      </c>
      <c r="E45" s="40"/>
    </row>
    <row r="46" spans="1:5" ht="20.25" customHeight="1">
      <c r="A46" s="26" t="s">
        <v>130</v>
      </c>
      <c r="B46" s="34" t="s">
        <v>131</v>
      </c>
      <c r="C46" s="41"/>
      <c r="D46" s="52">
        <v>36.028010000000002</v>
      </c>
      <c r="E46" s="40"/>
    </row>
    <row r="47" spans="1:5" s="63" customFormat="1" ht="18" customHeight="1">
      <c r="A47" s="28" t="s">
        <v>116</v>
      </c>
      <c r="B47" s="36" t="s">
        <v>123</v>
      </c>
      <c r="C47" s="51">
        <v>42.5</v>
      </c>
      <c r="D47" s="51">
        <v>14</v>
      </c>
      <c r="E47" s="40">
        <f>D47/C47*100</f>
        <v>32.941176470588232</v>
      </c>
    </row>
    <row r="48" spans="1:5" ht="20.25">
      <c r="A48" s="27" t="s">
        <v>129</v>
      </c>
      <c r="B48" s="34" t="s">
        <v>124</v>
      </c>
      <c r="C48" s="41">
        <v>12.5</v>
      </c>
      <c r="D48" s="41">
        <v>14</v>
      </c>
      <c r="E48" s="41">
        <f>D48/C48*100</f>
        <v>112.00000000000001</v>
      </c>
    </row>
    <row r="49" spans="1:6" ht="3.75" hidden="1" customHeight="1">
      <c r="A49" s="28" t="s">
        <v>116</v>
      </c>
      <c r="B49" s="34" t="s">
        <v>117</v>
      </c>
      <c r="C49" s="41">
        <v>6</v>
      </c>
      <c r="D49" s="41"/>
      <c r="E49" s="41">
        <f t="shared" ref="E49:E86" si="0">D49/C49*100</f>
        <v>0</v>
      </c>
    </row>
    <row r="50" spans="1:6" ht="40.5" hidden="1" customHeight="1">
      <c r="A50" s="54">
        <v>1.17050501000001E+16</v>
      </c>
      <c r="B50" s="34" t="s">
        <v>118</v>
      </c>
      <c r="C50" s="41">
        <v>6</v>
      </c>
      <c r="D50" s="41"/>
      <c r="E50" s="41">
        <f t="shared" si="0"/>
        <v>0</v>
      </c>
    </row>
    <row r="51" spans="1:6" s="69" customFormat="1" ht="40.5" customHeight="1">
      <c r="A51" s="68" t="s">
        <v>76</v>
      </c>
      <c r="B51" s="34" t="s">
        <v>118</v>
      </c>
      <c r="C51" s="41">
        <v>30</v>
      </c>
      <c r="D51" s="41"/>
      <c r="E51" s="41">
        <f t="shared" si="0"/>
        <v>0</v>
      </c>
    </row>
    <row r="52" spans="1:6" ht="20.25">
      <c r="A52" s="28" t="s">
        <v>50</v>
      </c>
      <c r="B52" s="36" t="s">
        <v>57</v>
      </c>
      <c r="C52" s="53">
        <f>C54+C56+C64+C65</f>
        <v>3769.9079999999999</v>
      </c>
      <c r="D52" s="53">
        <f>D54+D56+D64+D65</f>
        <v>3367.79439</v>
      </c>
      <c r="E52" s="41">
        <f t="shared" si="0"/>
        <v>89.333596204469714</v>
      </c>
    </row>
    <row r="53" spans="1:6" ht="0.75" hidden="1" customHeight="1">
      <c r="A53" s="27" t="s">
        <v>51</v>
      </c>
      <c r="B53" s="34" t="s">
        <v>28</v>
      </c>
      <c r="C53" s="41"/>
      <c r="D53" s="41"/>
      <c r="E53" s="41" t="e">
        <f t="shared" si="0"/>
        <v>#DIV/0!</v>
      </c>
    </row>
    <row r="54" spans="1:6" ht="22.5" customHeight="1">
      <c r="A54" s="27" t="s">
        <v>120</v>
      </c>
      <c r="B54" s="34" t="s">
        <v>98</v>
      </c>
      <c r="C54" s="51">
        <f>C55</f>
        <v>659.4</v>
      </c>
      <c r="D54" s="67">
        <f>D55</f>
        <v>656.8</v>
      </c>
      <c r="E54" s="41">
        <f t="shared" si="0"/>
        <v>99.605702153472848</v>
      </c>
    </row>
    <row r="55" spans="1:6" ht="23.25" customHeight="1">
      <c r="A55" s="27" t="s">
        <v>121</v>
      </c>
      <c r="B55" s="34" t="s">
        <v>114</v>
      </c>
      <c r="C55" s="41">
        <v>659.4</v>
      </c>
      <c r="D55" s="65">
        <v>656.8</v>
      </c>
      <c r="E55" s="41">
        <f t="shared" si="0"/>
        <v>99.605702153472848</v>
      </c>
    </row>
    <row r="56" spans="1:6" ht="28.5" customHeight="1">
      <c r="A56" s="26" t="s">
        <v>60</v>
      </c>
      <c r="B56" s="36" t="s">
        <v>61</v>
      </c>
      <c r="C56" s="40">
        <f>C57</f>
        <v>141.30000000000001</v>
      </c>
      <c r="D56" s="64">
        <f>D57</f>
        <v>105.97499999999999</v>
      </c>
      <c r="E56" s="41">
        <f t="shared" si="0"/>
        <v>74.999999999999986</v>
      </c>
    </row>
    <row r="57" spans="1:6" ht="37.5">
      <c r="A57" s="26" t="s">
        <v>67</v>
      </c>
      <c r="B57" s="34" t="s">
        <v>113</v>
      </c>
      <c r="C57" s="41">
        <v>141.30000000000001</v>
      </c>
      <c r="D57" s="65">
        <v>105.97499999999999</v>
      </c>
      <c r="E57" s="41">
        <f t="shared" si="0"/>
        <v>74.999999999999986</v>
      </c>
    </row>
    <row r="58" spans="1:6" ht="21.75" hidden="1" customHeight="1">
      <c r="A58" s="50" t="s">
        <v>52</v>
      </c>
      <c r="B58" s="36" t="s">
        <v>62</v>
      </c>
      <c r="C58" s="40"/>
      <c r="D58" s="40"/>
      <c r="E58" s="41" t="e">
        <f t="shared" si="0"/>
        <v>#DIV/0!</v>
      </c>
    </row>
    <row r="59" spans="1:6" ht="2.25" hidden="1" customHeight="1">
      <c r="A59" s="37" t="s">
        <v>68</v>
      </c>
      <c r="B59" s="38" t="s">
        <v>69</v>
      </c>
      <c r="C59" s="41">
        <v>50</v>
      </c>
      <c r="D59" s="41">
        <v>50</v>
      </c>
      <c r="E59" s="41">
        <f t="shared" si="0"/>
        <v>100</v>
      </c>
    </row>
    <row r="60" spans="1:6" ht="18.75" hidden="1" customHeight="1">
      <c r="A60" s="37" t="s">
        <v>99</v>
      </c>
      <c r="B60" s="38" t="s">
        <v>100</v>
      </c>
      <c r="C60" s="41"/>
      <c r="D60" s="41"/>
      <c r="E60" s="41" t="e">
        <f t="shared" si="0"/>
        <v>#DIV/0!</v>
      </c>
    </row>
    <row r="61" spans="1:6" ht="18.75" hidden="1" customHeight="1">
      <c r="A61" s="37" t="s">
        <v>101</v>
      </c>
      <c r="B61" s="38" t="s">
        <v>102</v>
      </c>
      <c r="C61" s="41"/>
      <c r="D61" s="41"/>
      <c r="E61" s="41" t="e">
        <f t="shared" si="0"/>
        <v>#DIV/0!</v>
      </c>
    </row>
    <row r="62" spans="1:6" ht="39" hidden="1" customHeight="1">
      <c r="A62" s="37" t="s">
        <v>64</v>
      </c>
      <c r="B62" s="38" t="s">
        <v>65</v>
      </c>
      <c r="C62" s="41"/>
      <c r="D62" s="41"/>
      <c r="E62" s="41" t="e">
        <f t="shared" si="0"/>
        <v>#DIV/0!</v>
      </c>
    </row>
    <row r="63" spans="1:6" ht="23.25" hidden="1" customHeight="1">
      <c r="A63" s="35" t="s">
        <v>80</v>
      </c>
      <c r="B63" s="46" t="s">
        <v>104</v>
      </c>
      <c r="C63" s="40">
        <v>0.8</v>
      </c>
      <c r="D63" s="40">
        <v>0.8</v>
      </c>
      <c r="E63" s="41">
        <f t="shared" si="0"/>
        <v>100</v>
      </c>
      <c r="F63" s="48"/>
    </row>
    <row r="64" spans="1:6" ht="62.25" customHeight="1">
      <c r="A64" s="27" t="s">
        <v>122</v>
      </c>
      <c r="B64" s="47" t="s">
        <v>69</v>
      </c>
      <c r="C64" s="56">
        <v>488.7</v>
      </c>
      <c r="D64" s="56">
        <v>480.51139000000001</v>
      </c>
      <c r="E64" s="41">
        <f t="shared" si="0"/>
        <v>98.324409658277062</v>
      </c>
    </row>
    <row r="65" spans="1:5" ht="37.5">
      <c r="A65" s="27" t="s">
        <v>64</v>
      </c>
      <c r="B65" s="47" t="s">
        <v>115</v>
      </c>
      <c r="C65" s="56">
        <v>2480.5079999999998</v>
      </c>
      <c r="D65" s="56">
        <v>2124.5079999999998</v>
      </c>
      <c r="E65" s="41">
        <f t="shared" si="0"/>
        <v>85.648101114771649</v>
      </c>
    </row>
    <row r="66" spans="1:5" s="5" customFormat="1" ht="16.5" hidden="1" customHeight="1">
      <c r="A66" s="8" t="s">
        <v>25</v>
      </c>
      <c r="B66" s="9" t="s">
        <v>26</v>
      </c>
      <c r="C66" s="30"/>
      <c r="D66" s="31"/>
      <c r="E66" s="41" t="e">
        <f t="shared" si="0"/>
        <v>#DIV/0!</v>
      </c>
    </row>
    <row r="67" spans="1:5" s="5" customFormat="1" ht="16.5" hidden="1" customHeight="1">
      <c r="A67" s="11" t="s">
        <v>27</v>
      </c>
      <c r="B67" s="10" t="s">
        <v>28</v>
      </c>
      <c r="C67" s="30"/>
      <c r="D67" s="31"/>
      <c r="E67" s="41" t="e">
        <f t="shared" si="0"/>
        <v>#DIV/0!</v>
      </c>
    </row>
    <row r="68" spans="1:5" s="5" customFormat="1" ht="16.5" hidden="1" customHeight="1">
      <c r="A68" s="11" t="s">
        <v>29</v>
      </c>
      <c r="B68" s="10" t="s">
        <v>30</v>
      </c>
      <c r="C68" s="30"/>
      <c r="D68" s="31"/>
      <c r="E68" s="41" t="e">
        <f t="shared" si="0"/>
        <v>#DIV/0!</v>
      </c>
    </row>
    <row r="69" spans="1:5" s="5" customFormat="1" ht="16.5" hidden="1" customHeight="1">
      <c r="A69" s="11" t="s">
        <v>31</v>
      </c>
      <c r="B69" s="10" t="s">
        <v>32</v>
      </c>
      <c r="C69" s="30"/>
      <c r="D69" s="31"/>
      <c r="E69" s="41" t="e">
        <f t="shared" si="0"/>
        <v>#DIV/0!</v>
      </c>
    </row>
    <row r="70" spans="1:5" s="5" customFormat="1" ht="18.75" hidden="1" customHeight="1">
      <c r="A70" s="11" t="s">
        <v>33</v>
      </c>
      <c r="B70" s="10" t="s">
        <v>34</v>
      </c>
      <c r="C70" s="30"/>
      <c r="D70" s="31"/>
      <c r="E70" s="41" t="e">
        <f t="shared" si="0"/>
        <v>#DIV/0!</v>
      </c>
    </row>
    <row r="71" spans="1:5" s="5" customFormat="1" ht="15.75" hidden="1" customHeight="1">
      <c r="A71" s="11" t="s">
        <v>35</v>
      </c>
      <c r="B71" s="10" t="s">
        <v>36</v>
      </c>
      <c r="C71" s="30"/>
      <c r="D71" s="31"/>
      <c r="E71" s="41" t="e">
        <f t="shared" si="0"/>
        <v>#DIV/0!</v>
      </c>
    </row>
    <row r="72" spans="1:5" s="5" customFormat="1" ht="50.25" hidden="1" customHeight="1">
      <c r="A72" s="11" t="s">
        <v>37</v>
      </c>
      <c r="B72" s="10" t="s">
        <v>38</v>
      </c>
      <c r="C72" s="30"/>
      <c r="D72" s="31"/>
      <c r="E72" s="41" t="e">
        <f t="shared" si="0"/>
        <v>#DIV/0!</v>
      </c>
    </row>
    <row r="73" spans="1:5" s="5" customFormat="1" ht="63" hidden="1" customHeight="1">
      <c r="A73" s="11" t="s">
        <v>39</v>
      </c>
      <c r="B73" s="10" t="s">
        <v>40</v>
      </c>
      <c r="C73" s="30"/>
      <c r="D73" s="31"/>
      <c r="E73" s="41" t="e">
        <f t="shared" si="0"/>
        <v>#DIV/0!</v>
      </c>
    </row>
    <row r="74" spans="1:5" s="4" customFormat="1" ht="16.5" hidden="1" customHeight="1">
      <c r="A74" s="11" t="s">
        <v>41</v>
      </c>
      <c r="B74" s="10" t="s">
        <v>42</v>
      </c>
      <c r="C74" s="30"/>
      <c r="D74" s="39"/>
      <c r="E74" s="41" t="e">
        <f t="shared" si="0"/>
        <v>#DIV/0!</v>
      </c>
    </row>
    <row r="75" spans="1:5" ht="21" hidden="1" customHeight="1">
      <c r="A75" s="3"/>
      <c r="B75" s="12"/>
      <c r="C75" s="30"/>
      <c r="D75" s="31"/>
      <c r="E75" s="41" t="e">
        <f t="shared" si="0"/>
        <v>#DIV/0!</v>
      </c>
    </row>
    <row r="76" spans="1:5" ht="23.25" hidden="1" customHeight="1">
      <c r="A76" s="3"/>
      <c r="B76" s="13"/>
      <c r="C76" s="30"/>
      <c r="D76" s="31"/>
      <c r="E76" s="41" t="e">
        <f t="shared" si="0"/>
        <v>#DIV/0!</v>
      </c>
    </row>
    <row r="77" spans="1:5" ht="0.75" hidden="1" customHeight="1">
      <c r="A77" s="3"/>
      <c r="B77" s="13"/>
      <c r="C77" s="30"/>
      <c r="D77" s="31"/>
      <c r="E77" s="41" t="e">
        <f t="shared" si="0"/>
        <v>#DIV/0!</v>
      </c>
    </row>
    <row r="78" spans="1:5" ht="18.75" hidden="1" customHeight="1">
      <c r="A78" s="1"/>
      <c r="B78" s="14"/>
      <c r="C78" s="30"/>
      <c r="D78" s="31"/>
      <c r="E78" s="41" t="e">
        <f t="shared" si="0"/>
        <v>#DIV/0!</v>
      </c>
    </row>
    <row r="79" spans="1:5" ht="19.5" hidden="1" customHeight="1">
      <c r="A79" s="3"/>
      <c r="B79" s="3"/>
      <c r="C79" s="30"/>
      <c r="D79" s="31"/>
      <c r="E79" s="41" t="e">
        <f t="shared" si="0"/>
        <v>#DIV/0!</v>
      </c>
    </row>
    <row r="80" spans="1:5" ht="18.75" hidden="1" customHeight="1">
      <c r="A80" s="11" t="s">
        <v>43</v>
      </c>
      <c r="B80" s="10" t="s">
        <v>44</v>
      </c>
      <c r="C80" s="30"/>
      <c r="D80" s="31"/>
      <c r="E80" s="41" t="e">
        <f t="shared" si="0"/>
        <v>#DIV/0!</v>
      </c>
    </row>
    <row r="81" spans="1:6" ht="18.75" hidden="1" customHeight="1">
      <c r="A81" s="8" t="s">
        <v>45</v>
      </c>
      <c r="B81" s="9" t="s">
        <v>20</v>
      </c>
      <c r="C81" s="30"/>
      <c r="D81" s="31"/>
      <c r="E81" s="41" t="e">
        <f t="shared" si="0"/>
        <v>#DIV/0!</v>
      </c>
    </row>
    <row r="82" spans="1:6" ht="18.75" hidden="1" customHeight="1">
      <c r="A82" s="11" t="s">
        <v>46</v>
      </c>
      <c r="B82" s="10" t="s">
        <v>8</v>
      </c>
      <c r="C82" s="30"/>
      <c r="D82" s="31"/>
      <c r="E82" s="41" t="e">
        <f t="shared" si="0"/>
        <v>#DIV/0!</v>
      </c>
    </row>
    <row r="83" spans="1:6" ht="18.75" hidden="1" customHeight="1">
      <c r="A83" s="11" t="s">
        <v>47</v>
      </c>
      <c r="B83" s="10" t="s">
        <v>9</v>
      </c>
      <c r="C83" s="30"/>
      <c r="D83" s="31"/>
      <c r="E83" s="41" t="e">
        <f t="shared" si="0"/>
        <v>#DIV/0!</v>
      </c>
    </row>
    <row r="84" spans="1:6" ht="31.5" hidden="1" customHeight="1">
      <c r="A84" s="11" t="s">
        <v>48</v>
      </c>
      <c r="B84" s="10" t="s">
        <v>49</v>
      </c>
      <c r="C84" s="30"/>
      <c r="D84" s="31"/>
      <c r="E84" s="41" t="e">
        <f t="shared" si="0"/>
        <v>#DIV/0!</v>
      </c>
    </row>
    <row r="85" spans="1:6" ht="18.75" hidden="1" customHeight="1">
      <c r="A85" s="21"/>
      <c r="B85" s="22" t="s">
        <v>5</v>
      </c>
      <c r="C85" s="61"/>
      <c r="D85" s="31"/>
      <c r="E85" s="41" t="e">
        <f t="shared" si="0"/>
        <v>#DIV/0!</v>
      </c>
    </row>
    <row r="86" spans="1:6" ht="20.25">
      <c r="A86" s="11"/>
      <c r="B86" s="62" t="s">
        <v>5</v>
      </c>
      <c r="C86" s="66">
        <f>C52+C14</f>
        <v>4308.6364699999995</v>
      </c>
      <c r="D86" s="66">
        <f>D52+D14</f>
        <v>3745.732223</v>
      </c>
      <c r="E86" s="41">
        <f t="shared" si="0"/>
        <v>86.935443476854772</v>
      </c>
      <c r="F86" s="20"/>
    </row>
    <row r="87" spans="1:6" ht="15.75">
      <c r="C87" s="16"/>
      <c r="D87" s="19"/>
    </row>
    <row r="88" spans="1:6" ht="15.75">
      <c r="B88" s="17"/>
      <c r="C88" s="18"/>
      <c r="D88" s="18"/>
      <c r="E88" s="18"/>
    </row>
    <row r="89" spans="1:6">
      <c r="C89" s="18"/>
      <c r="D89" s="18"/>
      <c r="E89" s="18"/>
    </row>
    <row r="90" spans="1:6">
      <c r="C90" s="18"/>
      <c r="D90" s="18"/>
      <c r="E90" s="18"/>
    </row>
    <row r="91" spans="1:6">
      <c r="C91" s="18"/>
      <c r="D91" s="18"/>
      <c r="E91" s="18"/>
    </row>
  </sheetData>
  <mergeCells count="10">
    <mergeCell ref="A9:A12"/>
    <mergeCell ref="C2:E2"/>
    <mergeCell ref="D3:E3"/>
    <mergeCell ref="B9:B12"/>
    <mergeCell ref="C9:E9"/>
    <mergeCell ref="C10:C12"/>
    <mergeCell ref="D10:D12"/>
    <mergeCell ref="C4:E4"/>
    <mergeCell ref="C6:E6"/>
    <mergeCell ref="E10:E12"/>
  </mergeCells>
  <phoneticPr fontId="4" type="noConversion"/>
  <pageMargins left="0.59055118110236227" right="0.59055118110236227" top="0.35433070866141736" bottom="0.39370078740157483" header="0" footer="0"/>
  <pageSetup paperSize="9" scale="50" fitToHeight="3" orientation="landscape" r:id="rId1"/>
  <headerFooter alignWithMargins="0"/>
  <rowBreaks count="1" manualBreakCount="1">
    <brk id="8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</vt:lpstr>
      <vt:lpstr>'доходы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Image&amp;Matros ®</cp:lastModifiedBy>
  <cp:lastPrinted>2018-03-06T05:42:35Z</cp:lastPrinted>
  <dcterms:created xsi:type="dcterms:W3CDTF">2003-10-16T06:18:07Z</dcterms:created>
  <dcterms:modified xsi:type="dcterms:W3CDTF">2022-01-24T15:04:02Z</dcterms:modified>
</cp:coreProperties>
</file>